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035" windowHeight="125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26" i="1" l="1"/>
  <c r="F26" i="1" s="1"/>
  <c r="D24" i="1"/>
  <c r="F24" i="1" s="1"/>
  <c r="D22" i="1"/>
  <c r="H22" i="1" s="1"/>
  <c r="D20" i="1"/>
  <c r="H20" i="1" s="1"/>
  <c r="J20" i="1" l="1"/>
  <c r="H24" i="1"/>
  <c r="J24" i="1" s="1"/>
  <c r="H26" i="1"/>
  <c r="J26" i="1" s="1"/>
  <c r="J22" i="1"/>
</calcChain>
</file>

<file path=xl/sharedStrings.xml><?xml version="1.0" encoding="utf-8"?>
<sst xmlns="http://schemas.openxmlformats.org/spreadsheetml/2006/main" count="50" uniqueCount="39">
  <si>
    <t>木質構造概算見積書</t>
    <rPh sb="0" eb="2">
      <t>モクシツ</t>
    </rPh>
    <rPh sb="2" eb="4">
      <t>コウゾウ</t>
    </rPh>
    <rPh sb="4" eb="6">
      <t>ガイサン</t>
    </rPh>
    <rPh sb="6" eb="8">
      <t>ミツモリ</t>
    </rPh>
    <rPh sb="8" eb="9">
      <t>ショ</t>
    </rPh>
    <phoneticPr fontId="1"/>
  </si>
  <si>
    <t>物件述べ面積</t>
    <rPh sb="0" eb="2">
      <t>ブッケン</t>
    </rPh>
    <rPh sb="2" eb="3">
      <t>ノ</t>
    </rPh>
    <rPh sb="4" eb="6">
      <t>メンセキ</t>
    </rPh>
    <phoneticPr fontId="1"/>
  </si>
  <si>
    <t>ｍ2</t>
    <phoneticPr fontId="1"/>
  </si>
  <si>
    <t>階数</t>
    <rPh sb="0" eb="2">
      <t>カイスウ</t>
    </rPh>
    <phoneticPr fontId="1"/>
  </si>
  <si>
    <t>階建て</t>
    <rPh sb="0" eb="1">
      <t>カイ</t>
    </rPh>
    <rPh sb="1" eb="2">
      <t>タ</t>
    </rPh>
    <phoneticPr fontId="1"/>
  </si>
  <si>
    <t>×</t>
    <phoneticPr fontId="1"/>
  </si>
  <si>
    <t>単位単価</t>
    <rPh sb="0" eb="2">
      <t>タンイ</t>
    </rPh>
    <rPh sb="2" eb="4">
      <t>タンカ</t>
    </rPh>
    <phoneticPr fontId="1"/>
  </si>
  <si>
    <t>＝</t>
    <phoneticPr fontId="1"/>
  </si>
  <si>
    <t>概算見積金額</t>
    <rPh sb="0" eb="2">
      <t>ガイサン</t>
    </rPh>
    <rPh sb="2" eb="4">
      <t>ミツモリ</t>
    </rPh>
    <rPh sb="4" eb="6">
      <t>キンガク</t>
    </rPh>
    <phoneticPr fontId="1"/>
  </si>
  <si>
    <t>→</t>
    <phoneticPr fontId="1"/>
  </si>
  <si>
    <t>30～299ｍ2</t>
    <phoneticPr fontId="1"/>
  </si>
  <si>
    <t>300～499m2</t>
    <phoneticPr fontId="1"/>
  </si>
  <si>
    <t>特殊割増係数</t>
    <rPh sb="0" eb="2">
      <t>トクシュ</t>
    </rPh>
    <rPh sb="2" eb="3">
      <t>ワ</t>
    </rPh>
    <rPh sb="3" eb="4">
      <t>マ</t>
    </rPh>
    <rPh sb="4" eb="6">
      <t>ケイスウ</t>
    </rPh>
    <phoneticPr fontId="1"/>
  </si>
  <si>
    <t>登り梁等別計算あり</t>
    <rPh sb="0" eb="1">
      <t>ノボ</t>
    </rPh>
    <rPh sb="2" eb="3">
      <t>ハリ</t>
    </rPh>
    <rPh sb="3" eb="4">
      <t>トウ</t>
    </rPh>
    <rPh sb="4" eb="5">
      <t>ベツ</t>
    </rPh>
    <rPh sb="5" eb="7">
      <t>ケイサン</t>
    </rPh>
    <phoneticPr fontId="1"/>
  </si>
  <si>
    <t>上記複数あり</t>
    <rPh sb="0" eb="2">
      <t>ジョウキ</t>
    </rPh>
    <rPh sb="2" eb="4">
      <t>フクスウ</t>
    </rPh>
    <phoneticPr fontId="1"/>
  </si>
  <si>
    <t>一部フレーム構造あり</t>
    <rPh sb="0" eb="2">
      <t>イチブ</t>
    </rPh>
    <rPh sb="6" eb="8">
      <t>コウゾウ</t>
    </rPh>
    <phoneticPr fontId="1"/>
  </si>
  <si>
    <t>立面的不整形（ｽｷｯﾌﾟﾌﾛｱｰ等）</t>
    <rPh sb="0" eb="2">
      <t>リツメン</t>
    </rPh>
    <rPh sb="2" eb="3">
      <t>テキ</t>
    </rPh>
    <rPh sb="3" eb="4">
      <t>フ</t>
    </rPh>
    <rPh sb="4" eb="6">
      <t>セイケイ</t>
    </rPh>
    <rPh sb="16" eb="17">
      <t>トウ</t>
    </rPh>
    <phoneticPr fontId="1"/>
  </si>
  <si>
    <t>特殊割り増し無し</t>
    <rPh sb="0" eb="2">
      <t>トクシュ</t>
    </rPh>
    <rPh sb="2" eb="3">
      <t>ワ</t>
    </rPh>
    <rPh sb="4" eb="5">
      <t>マ</t>
    </rPh>
    <rPh sb="6" eb="7">
      <t>ナ</t>
    </rPh>
    <phoneticPr fontId="1"/>
  </si>
  <si>
    <t>一式</t>
    <rPh sb="0" eb="2">
      <t>イッシキ</t>
    </rPh>
    <phoneticPr fontId="1"/>
  </si>
  <si>
    <t>平面的不整形（Ｔ型又はＬ型平面）</t>
    <rPh sb="0" eb="2">
      <t>ヘイメン</t>
    </rPh>
    <rPh sb="2" eb="3">
      <t>テキ</t>
    </rPh>
    <rPh sb="3" eb="6">
      <t>フセイケイ</t>
    </rPh>
    <rPh sb="8" eb="9">
      <t>カタ</t>
    </rPh>
    <rPh sb="9" eb="10">
      <t>マタ</t>
    </rPh>
    <rPh sb="12" eb="13">
      <t>カタ</t>
    </rPh>
    <rPh sb="13" eb="15">
      <t>ヘイメン</t>
    </rPh>
    <phoneticPr fontId="1"/>
  </si>
  <si>
    <t>上記２ヶ所あり</t>
    <rPh sb="0" eb="2">
      <t>ジョウキ</t>
    </rPh>
    <rPh sb="4" eb="5">
      <t>ショ</t>
    </rPh>
    <phoneticPr fontId="1"/>
  </si>
  <si>
    <t>＊上記金額は消費税別途です。</t>
    <rPh sb="1" eb="3">
      <t>ジョウキ</t>
    </rPh>
    <rPh sb="3" eb="5">
      <t>キンガク</t>
    </rPh>
    <rPh sb="6" eb="9">
      <t>ショウヒゼイ</t>
    </rPh>
    <rPh sb="9" eb="11">
      <t>ベット</t>
    </rPh>
    <phoneticPr fontId="1"/>
  </si>
  <si>
    <t>準耐火構造（燃えしろ設計あり）</t>
    <rPh sb="0" eb="1">
      <t>ジュン</t>
    </rPh>
    <rPh sb="1" eb="3">
      <t>タイカ</t>
    </rPh>
    <rPh sb="3" eb="5">
      <t>コウゾウ</t>
    </rPh>
    <rPh sb="6" eb="7">
      <t>モ</t>
    </rPh>
    <rPh sb="10" eb="12">
      <t>セッケイ</t>
    </rPh>
    <phoneticPr fontId="1"/>
  </si>
  <si>
    <t>＊上記項目が重なる場合は小数点以下を加えた数字</t>
    <rPh sb="1" eb="3">
      <t>ジョウキ</t>
    </rPh>
    <rPh sb="3" eb="5">
      <t>コウモク</t>
    </rPh>
    <rPh sb="6" eb="7">
      <t>カサ</t>
    </rPh>
    <rPh sb="9" eb="11">
      <t>バアイ</t>
    </rPh>
    <rPh sb="12" eb="15">
      <t>ショウスウテン</t>
    </rPh>
    <rPh sb="15" eb="17">
      <t>イカ</t>
    </rPh>
    <rPh sb="18" eb="19">
      <t>クワ</t>
    </rPh>
    <rPh sb="21" eb="23">
      <t>スウジ</t>
    </rPh>
    <phoneticPr fontId="1"/>
  </si>
  <si>
    <t>.</t>
    <phoneticPr fontId="1"/>
  </si>
  <si>
    <t>500～999m2</t>
    <phoneticPr fontId="1"/>
  </si>
  <si>
    <t>1000m2以上</t>
    <rPh sb="6" eb="8">
      <t>イジョウ</t>
    </rPh>
    <phoneticPr fontId="1"/>
  </si>
  <si>
    <t>「下記見積書はあくまで概算でこれ以外の混構造やフレーム構造、木造耐火構造等の物件は直接ご連絡下さい」</t>
    <rPh sb="1" eb="3">
      <t>カキ</t>
    </rPh>
    <rPh sb="3" eb="6">
      <t>ミツモリショ</t>
    </rPh>
    <rPh sb="11" eb="13">
      <t>ガイサン</t>
    </rPh>
    <rPh sb="16" eb="18">
      <t>イガイ</t>
    </rPh>
    <rPh sb="19" eb="20">
      <t>コン</t>
    </rPh>
    <rPh sb="20" eb="22">
      <t>コウゾウ</t>
    </rPh>
    <rPh sb="27" eb="29">
      <t>コウゾウ</t>
    </rPh>
    <rPh sb="30" eb="32">
      <t>モクゾウ</t>
    </rPh>
    <rPh sb="32" eb="34">
      <t>タイカ</t>
    </rPh>
    <rPh sb="34" eb="36">
      <t>コウゾウ</t>
    </rPh>
    <rPh sb="36" eb="37">
      <t>トウ</t>
    </rPh>
    <rPh sb="38" eb="40">
      <t>ブッケン</t>
    </rPh>
    <rPh sb="41" eb="43">
      <t>チョクセツ</t>
    </rPh>
    <rPh sb="44" eb="46">
      <t>レンラク</t>
    </rPh>
    <rPh sb="46" eb="47">
      <t>クダ</t>
    </rPh>
    <phoneticPr fontId="1"/>
  </si>
  <si>
    <t>（納品はメールによるＰＤＦ及びＪＷＷ又はＤＸＦデーターによる）</t>
    <rPh sb="1" eb="3">
      <t>ノウヒン</t>
    </rPh>
    <rPh sb="13" eb="14">
      <t>オヨ</t>
    </rPh>
    <rPh sb="18" eb="19">
      <t>マタ</t>
    </rPh>
    <phoneticPr fontId="1"/>
  </si>
  <si>
    <t>特殊割増係数表</t>
    <rPh sb="0" eb="2">
      <t>トクシュ</t>
    </rPh>
    <rPh sb="2" eb="3">
      <t>ワ</t>
    </rPh>
    <rPh sb="3" eb="4">
      <t>マ</t>
    </rPh>
    <rPh sb="4" eb="6">
      <t>ケイスウ</t>
    </rPh>
    <rPh sb="6" eb="7">
      <t>ヒョウ</t>
    </rPh>
    <phoneticPr fontId="1"/>
  </si>
  <si>
    <t>*右記より選んで数字を入れて下さい。</t>
    <rPh sb="1" eb="3">
      <t>ウキ</t>
    </rPh>
    <rPh sb="5" eb="6">
      <t>エラ</t>
    </rPh>
    <rPh sb="8" eb="10">
      <t>スウジ</t>
    </rPh>
    <rPh sb="11" eb="12">
      <t>イ</t>
    </rPh>
    <rPh sb="14" eb="15">
      <t>クダ</t>
    </rPh>
    <phoneticPr fontId="1"/>
  </si>
  <si>
    <t>＊上記見積書は概ねの概算ですので物件の難易度や予算によりご相談に乗りますので直接ご連絡下さい。</t>
    <rPh sb="1" eb="3">
      <t>ジョウキ</t>
    </rPh>
    <rPh sb="3" eb="6">
      <t>ミツモリショ</t>
    </rPh>
    <rPh sb="7" eb="8">
      <t>オオム</t>
    </rPh>
    <rPh sb="10" eb="12">
      <t>ガイサン</t>
    </rPh>
    <rPh sb="16" eb="18">
      <t>ブッケン</t>
    </rPh>
    <rPh sb="19" eb="22">
      <t>ナンイド</t>
    </rPh>
    <rPh sb="23" eb="25">
      <t>ヨサン</t>
    </rPh>
    <rPh sb="29" eb="31">
      <t>ソウダン</t>
    </rPh>
    <rPh sb="32" eb="33">
      <t>ノ</t>
    </rPh>
    <rPh sb="38" eb="40">
      <t>チョクセツ</t>
    </rPh>
    <rPh sb="41" eb="43">
      <t>レンラク</t>
    </rPh>
    <rPh sb="43" eb="44">
      <t>クダ</t>
    </rPh>
    <phoneticPr fontId="1"/>
  </si>
  <si>
    <t>＊計算ルートは［１］に限る。</t>
    <rPh sb="1" eb="3">
      <t>ケイサン</t>
    </rPh>
    <rPh sb="11" eb="12">
      <t>カギ</t>
    </rPh>
    <phoneticPr fontId="1"/>
  </si>
  <si>
    <t>面積区割り</t>
    <rPh sb="0" eb="2">
      <t>メンセキ</t>
    </rPh>
    <rPh sb="2" eb="4">
      <t>クワ</t>
    </rPh>
    <phoneticPr fontId="1"/>
  </si>
  <si>
    <t>＊概算見積書は構造計算書作成（基礎共）と構造図（基礎共）を含めた金額で構造計算書のみの場合は別途見積しますので直接ご連絡下さい。</t>
    <rPh sb="1" eb="3">
      <t>ガイサン</t>
    </rPh>
    <rPh sb="3" eb="6">
      <t>ミツモリショ</t>
    </rPh>
    <rPh sb="7" eb="9">
      <t>コウゾウ</t>
    </rPh>
    <rPh sb="9" eb="12">
      <t>ケイサンショ</t>
    </rPh>
    <rPh sb="12" eb="14">
      <t>サクセイ</t>
    </rPh>
    <rPh sb="15" eb="17">
      <t>キソ</t>
    </rPh>
    <rPh sb="17" eb="18">
      <t>トモ</t>
    </rPh>
    <rPh sb="20" eb="23">
      <t>コウゾウズ</t>
    </rPh>
    <rPh sb="24" eb="26">
      <t>キソ</t>
    </rPh>
    <rPh sb="26" eb="27">
      <t>トモ</t>
    </rPh>
    <rPh sb="29" eb="30">
      <t>フク</t>
    </rPh>
    <rPh sb="32" eb="34">
      <t>キンガク</t>
    </rPh>
    <rPh sb="35" eb="37">
      <t>コウゾウ</t>
    </rPh>
    <rPh sb="37" eb="40">
      <t>ケイサンショ</t>
    </rPh>
    <rPh sb="43" eb="45">
      <t>バアイ</t>
    </rPh>
    <rPh sb="46" eb="48">
      <t>ベット</t>
    </rPh>
    <rPh sb="48" eb="50">
      <t>ミツモリ</t>
    </rPh>
    <rPh sb="55" eb="57">
      <t>チョクセツ</t>
    </rPh>
    <rPh sb="58" eb="60">
      <t>レンラク</t>
    </rPh>
    <rPh sb="60" eb="61">
      <t>クダ</t>
    </rPh>
    <phoneticPr fontId="1"/>
  </si>
  <si>
    <t>＊基礎構造は基本的にベタ基礎、布基礎で特殊基礎、杭は別途とする。</t>
    <rPh sb="1" eb="3">
      <t>キソ</t>
    </rPh>
    <rPh sb="3" eb="5">
      <t>コウゾウ</t>
    </rPh>
    <rPh sb="6" eb="8">
      <t>キホン</t>
    </rPh>
    <rPh sb="8" eb="9">
      <t>テキ</t>
    </rPh>
    <rPh sb="12" eb="14">
      <t>キソ</t>
    </rPh>
    <rPh sb="15" eb="16">
      <t>ヌノ</t>
    </rPh>
    <rPh sb="16" eb="18">
      <t>キソ</t>
    </rPh>
    <rPh sb="19" eb="21">
      <t>トクシュ</t>
    </rPh>
    <rPh sb="21" eb="23">
      <t>キソ</t>
    </rPh>
    <rPh sb="24" eb="25">
      <t>クイ</t>
    </rPh>
    <rPh sb="26" eb="28">
      <t>ベット</t>
    </rPh>
    <phoneticPr fontId="1"/>
  </si>
  <si>
    <t>エレベーターあり</t>
    <phoneticPr fontId="1"/>
  </si>
  <si>
    <t>工事名</t>
    <rPh sb="0" eb="2">
      <t>コウジ</t>
    </rPh>
    <rPh sb="2" eb="3">
      <t>メイ</t>
    </rPh>
    <phoneticPr fontId="1"/>
  </si>
  <si>
    <t>面積m2</t>
    <rPh sb="0" eb="2">
      <t>メンセキ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</si>
</sst>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00_ "/>
  </numFmts>
  <fonts count="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style="medium">
        <color auto="1"/>
      </left>
      <right/>
      <top/>
      <bottom/>
      <diagonal/>
    </border>
    <border>
      <left/>
      <right/>
      <top style="medium">
        <color auto="1"/>
      </top>
      <bottom style="medium">
        <color auto="1"/>
      </bottom>
      <diagonal/>
    </border>
    <border>
      <left/>
      <right/>
      <top style="thin">
        <color auto="1"/>
      </top>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176" fontId="0" fillId="0" borderId="0" xfId="0" applyNumberFormat="1">
      <alignment vertical="center"/>
    </xf>
    <xf numFmtId="0" fontId="0" fillId="0" borderId="0" xfId="0" applyBorder="1" applyAlignment="1">
      <alignment horizontal="left" vertical="center"/>
    </xf>
    <xf numFmtId="0" fontId="0" fillId="2" borderId="1" xfId="0" applyFill="1" applyBorder="1">
      <alignment vertical="center"/>
    </xf>
    <xf numFmtId="176" fontId="0" fillId="0" borderId="1" xfId="0" applyNumberFormat="1" applyBorder="1">
      <alignment vertical="center"/>
    </xf>
    <xf numFmtId="5" fontId="0" fillId="0" borderId="1" xfId="0" applyNumberFormat="1" applyBorder="1">
      <alignment vertical="center"/>
    </xf>
    <xf numFmtId="0" fontId="2" fillId="0" borderId="1"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0" fillId="3" borderId="1" xfId="0" applyFill="1" applyBorder="1">
      <alignment vertical="center"/>
    </xf>
    <xf numFmtId="0" fontId="0" fillId="0" borderId="10" xfId="0" applyBorder="1" applyAlignment="1">
      <alignment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0" fillId="0" borderId="0" xfId="0" applyAlignment="1">
      <alignment horizontal="right" vertical="center"/>
    </xf>
    <xf numFmtId="0" fontId="0" fillId="0" borderId="0" xfId="0" applyBorder="1" applyAlignment="1">
      <alignment horizontal="left" vertical="center"/>
    </xf>
    <xf numFmtId="0" fontId="0" fillId="0" borderId="12" xfId="0" applyBorder="1" applyAlignment="1">
      <alignment horizontal="right" vertical="center"/>
    </xf>
    <xf numFmtId="0" fontId="0" fillId="3" borderId="2" xfId="0" applyFill="1" applyBorder="1" applyAlignment="1">
      <alignment vertical="center"/>
    </xf>
    <xf numFmtId="0" fontId="0" fillId="3" borderId="6" xfId="0" applyFill="1" applyBorder="1" applyAlignment="1">
      <alignment vertical="center"/>
    </xf>
    <xf numFmtId="0" fontId="0" fillId="3" borderId="3"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tabSelected="1" workbookViewId="0">
      <selection activeCell="J11" sqref="J11"/>
    </sheetView>
  </sheetViews>
  <sheetFormatPr defaultRowHeight="13.5" x14ac:dyDescent="0.15"/>
  <cols>
    <col min="1" max="1" width="5.375" customWidth="1"/>
    <col min="2" max="2" width="6.5" customWidth="1"/>
    <col min="3" max="3" width="11.375" customWidth="1"/>
    <col min="7" max="7" width="11.75" customWidth="1"/>
    <col min="8" max="8" width="13.25" customWidth="1"/>
    <col min="9" max="9" width="6.125" customWidth="1"/>
    <col min="10" max="10" width="12.875" customWidth="1"/>
    <col min="12" max="12" width="6.125" customWidth="1"/>
    <col min="13" max="13" width="14.25" customWidth="1"/>
    <col min="14" max="14" width="6" style="5" customWidth="1"/>
  </cols>
  <sheetData>
    <row r="1" spans="2:14" ht="14.25" thickBot="1" x14ac:dyDescent="0.2">
      <c r="B1" s="24" t="s">
        <v>0</v>
      </c>
      <c r="C1" s="25"/>
      <c r="D1" s="26"/>
      <c r="E1" s="23" t="s">
        <v>27</v>
      </c>
      <c r="F1" s="14"/>
      <c r="G1" s="14"/>
      <c r="H1" s="14"/>
      <c r="I1" s="14"/>
      <c r="J1" s="14"/>
      <c r="K1" s="14"/>
      <c r="L1" s="14"/>
      <c r="M1" s="14"/>
    </row>
    <row r="2" spans="2:14" x14ac:dyDescent="0.15">
      <c r="E2" s="14" t="s">
        <v>32</v>
      </c>
      <c r="F2" s="14"/>
      <c r="G2" s="14"/>
      <c r="H2" s="14"/>
      <c r="I2" s="14"/>
      <c r="J2" s="14"/>
      <c r="K2" s="14"/>
      <c r="L2" s="14"/>
      <c r="M2" s="14"/>
    </row>
    <row r="3" spans="2:14" x14ac:dyDescent="0.15">
      <c r="E3" s="14" t="s">
        <v>35</v>
      </c>
      <c r="F3" s="14"/>
      <c r="G3" s="14"/>
      <c r="H3" s="14"/>
      <c r="I3" s="14"/>
      <c r="J3" s="14"/>
      <c r="K3" s="14"/>
      <c r="L3" s="14"/>
      <c r="M3" s="14"/>
    </row>
    <row r="4" spans="2:14" x14ac:dyDescent="0.15">
      <c r="K4" s="17" t="s">
        <v>29</v>
      </c>
      <c r="L4" s="18"/>
    </row>
    <row r="5" spans="2:14" x14ac:dyDescent="0.15">
      <c r="K5" s="20" t="s">
        <v>17</v>
      </c>
      <c r="L5" s="20"/>
      <c r="M5" s="20"/>
      <c r="N5" s="8">
        <v>1</v>
      </c>
    </row>
    <row r="6" spans="2:14" x14ac:dyDescent="0.15">
      <c r="B6" s="1" t="s">
        <v>37</v>
      </c>
      <c r="C6" s="31"/>
      <c r="D6" s="32"/>
      <c r="E6" s="33"/>
      <c r="K6" s="15" t="s">
        <v>36</v>
      </c>
      <c r="L6" s="19"/>
      <c r="M6" s="16"/>
      <c r="N6" s="8">
        <v>1.03</v>
      </c>
    </row>
    <row r="7" spans="2:14" x14ac:dyDescent="0.15">
      <c r="K7" s="20" t="s">
        <v>22</v>
      </c>
      <c r="L7" s="20"/>
      <c r="M7" s="20"/>
      <c r="N7" s="8">
        <v>1.05</v>
      </c>
    </row>
    <row r="8" spans="2:14" x14ac:dyDescent="0.15">
      <c r="K8" s="20" t="s">
        <v>13</v>
      </c>
      <c r="L8" s="20"/>
      <c r="M8" s="20"/>
      <c r="N8" s="8">
        <v>1.1000000000000001</v>
      </c>
    </row>
    <row r="9" spans="2:14" x14ac:dyDescent="0.15">
      <c r="B9" s="11" t="s">
        <v>1</v>
      </c>
      <c r="C9" s="12"/>
      <c r="D9" s="7">
        <v>0</v>
      </c>
      <c r="E9" t="s">
        <v>2</v>
      </c>
      <c r="F9" s="2" t="s">
        <v>3</v>
      </c>
      <c r="G9" s="22">
        <v>1</v>
      </c>
      <c r="H9" t="s">
        <v>4</v>
      </c>
      <c r="K9" s="20" t="s">
        <v>14</v>
      </c>
      <c r="L9" s="20"/>
      <c r="M9" s="20"/>
      <c r="N9" s="8">
        <v>1.1499999999999999</v>
      </c>
    </row>
    <row r="10" spans="2:14" x14ac:dyDescent="0.15">
      <c r="B10" s="3"/>
      <c r="C10" s="3"/>
      <c r="D10" s="4"/>
      <c r="F10" s="3"/>
      <c r="G10" s="4"/>
      <c r="K10" s="1" t="s">
        <v>15</v>
      </c>
      <c r="L10" s="1"/>
      <c r="M10" s="1"/>
      <c r="N10" s="8">
        <v>1.2</v>
      </c>
    </row>
    <row r="11" spans="2:14" x14ac:dyDescent="0.15">
      <c r="B11" s="13" t="s">
        <v>12</v>
      </c>
      <c r="C11" s="13"/>
      <c r="D11" s="7">
        <v>1</v>
      </c>
      <c r="E11" s="21" t="s">
        <v>30</v>
      </c>
      <c r="F11" s="14"/>
      <c r="G11" s="14"/>
      <c r="H11" s="14"/>
      <c r="K11" s="20" t="s">
        <v>19</v>
      </c>
      <c r="L11" s="20"/>
      <c r="M11" s="20"/>
      <c r="N11" s="8">
        <v>1.25</v>
      </c>
    </row>
    <row r="12" spans="2:14" x14ac:dyDescent="0.15">
      <c r="C12" s="3"/>
      <c r="D12" s="4"/>
      <c r="F12" s="3"/>
      <c r="G12" s="4"/>
      <c r="K12" s="20" t="s">
        <v>20</v>
      </c>
      <c r="L12" s="20"/>
      <c r="M12" s="20"/>
      <c r="N12" s="8">
        <v>1.3</v>
      </c>
    </row>
    <row r="13" spans="2:14" x14ac:dyDescent="0.15">
      <c r="B13" s="3"/>
      <c r="C13" s="3"/>
      <c r="D13" s="4"/>
      <c r="F13" s="3"/>
      <c r="G13" s="4"/>
      <c r="K13" s="20" t="s">
        <v>16</v>
      </c>
      <c r="L13" s="20"/>
      <c r="M13" s="20"/>
      <c r="N13" s="8">
        <v>1.3</v>
      </c>
    </row>
    <row r="14" spans="2:14" x14ac:dyDescent="0.15">
      <c r="B14" s="3"/>
      <c r="C14" s="3"/>
      <c r="D14" s="4"/>
      <c r="F14" s="3"/>
      <c r="G14" s="4"/>
      <c r="I14" s="28" t="s">
        <v>23</v>
      </c>
      <c r="J14" s="28"/>
      <c r="K14" s="28"/>
      <c r="L14" s="28"/>
      <c r="M14" s="28"/>
      <c r="N14" s="28"/>
    </row>
    <row r="15" spans="2:14" x14ac:dyDescent="0.15">
      <c r="B15" s="3"/>
      <c r="C15" s="3"/>
      <c r="D15" s="4"/>
      <c r="F15" s="3"/>
      <c r="G15" s="4"/>
    </row>
    <row r="16" spans="2:14" x14ac:dyDescent="0.15">
      <c r="B16" s="29" t="s">
        <v>34</v>
      </c>
      <c r="C16" s="14"/>
      <c r="D16" s="14"/>
      <c r="E16" s="14"/>
      <c r="F16" s="14"/>
      <c r="G16" s="14"/>
      <c r="H16" s="14"/>
      <c r="I16" s="14"/>
      <c r="J16" s="14"/>
      <c r="K16" s="14"/>
      <c r="L16" s="14"/>
      <c r="M16" s="14"/>
    </row>
    <row r="17" spans="2:10" x14ac:dyDescent="0.15">
      <c r="B17" s="6"/>
      <c r="C17" s="29" t="s">
        <v>28</v>
      </c>
      <c r="D17" s="14"/>
      <c r="E17" s="14"/>
      <c r="F17" s="14"/>
      <c r="G17" s="14"/>
    </row>
    <row r="19" spans="2:10" x14ac:dyDescent="0.15">
      <c r="B19" s="1"/>
      <c r="C19" s="1" t="s">
        <v>33</v>
      </c>
      <c r="D19" s="2" t="s">
        <v>38</v>
      </c>
      <c r="E19" s="1"/>
      <c r="F19" s="1" t="s">
        <v>6</v>
      </c>
      <c r="G19" s="1"/>
      <c r="H19" s="1" t="s">
        <v>12</v>
      </c>
      <c r="I19" s="1"/>
      <c r="J19" s="10" t="s">
        <v>8</v>
      </c>
    </row>
    <row r="20" spans="2:10" x14ac:dyDescent="0.15">
      <c r="B20" s="1">
        <v>1</v>
      </c>
      <c r="C20" s="27" t="s">
        <v>10</v>
      </c>
      <c r="D20" s="1">
        <f>IF(D9&lt;300,D9,0)</f>
        <v>0</v>
      </c>
      <c r="E20" s="2" t="s">
        <v>18</v>
      </c>
      <c r="F20" s="2" t="s">
        <v>9</v>
      </c>
      <c r="G20" s="2" t="s">
        <v>5</v>
      </c>
      <c r="H20" s="8">
        <f>IF(D20=0,0,IF(D11=1,1,D$11))</f>
        <v>0</v>
      </c>
      <c r="I20" s="2" t="s">
        <v>7</v>
      </c>
      <c r="J20" s="9">
        <f>IF(D20=0,0,300000*H20)</f>
        <v>0</v>
      </c>
    </row>
    <row r="21" spans="2:10" x14ac:dyDescent="0.15">
      <c r="B21" s="1"/>
      <c r="C21" s="2"/>
      <c r="D21" s="1"/>
      <c r="E21" s="1"/>
      <c r="F21" s="1"/>
      <c r="G21" s="1"/>
      <c r="H21" s="8"/>
      <c r="I21" s="1"/>
      <c r="J21" s="1"/>
    </row>
    <row r="22" spans="2:10" x14ac:dyDescent="0.15">
      <c r="B22" s="1">
        <v>2</v>
      </c>
      <c r="C22" s="27" t="s">
        <v>11</v>
      </c>
      <c r="D22" s="1">
        <f>IF(D9&lt;300,0,IF(D9&lt;500,D9,0))</f>
        <v>0</v>
      </c>
      <c r="E22" s="2" t="s">
        <v>18</v>
      </c>
      <c r="F22" s="2" t="s">
        <v>9</v>
      </c>
      <c r="G22" s="2" t="s">
        <v>5</v>
      </c>
      <c r="H22" s="8">
        <f>IF(D22=0,0,IF(D13=1,1,D$11))</f>
        <v>0</v>
      </c>
      <c r="I22" s="2" t="s">
        <v>7</v>
      </c>
      <c r="J22" s="9">
        <f>IF(D22=0,0,400000*H22)</f>
        <v>0</v>
      </c>
    </row>
    <row r="23" spans="2:10" x14ac:dyDescent="0.15">
      <c r="B23" s="1"/>
      <c r="C23" s="2"/>
      <c r="D23" s="1"/>
      <c r="E23" s="1"/>
      <c r="F23" s="1"/>
      <c r="G23" s="1"/>
      <c r="H23" s="8"/>
      <c r="I23" s="1"/>
      <c r="J23" s="1"/>
    </row>
    <row r="24" spans="2:10" x14ac:dyDescent="0.15">
      <c r="B24" s="1">
        <v>3</v>
      </c>
      <c r="C24" s="27" t="s">
        <v>25</v>
      </c>
      <c r="D24" s="1">
        <f>IF(D9&lt;500,0,IF(D9&lt;1000,D9,0))</f>
        <v>0</v>
      </c>
      <c r="E24" s="2" t="s">
        <v>5</v>
      </c>
      <c r="F24" s="9">
        <f>IF(D24&lt;499,0,IF(D24&lt;1000,1200-0.4*(D24-500),0))</f>
        <v>0</v>
      </c>
      <c r="G24" s="2" t="s">
        <v>5</v>
      </c>
      <c r="H24" s="8">
        <f>IF(D24=0,0,IF(D15=1,1,D$11))</f>
        <v>0</v>
      </c>
      <c r="I24" s="2" t="s">
        <v>7</v>
      </c>
      <c r="J24" s="9">
        <f>D24*F24*H24</f>
        <v>0</v>
      </c>
    </row>
    <row r="25" spans="2:10" x14ac:dyDescent="0.15">
      <c r="B25" s="1"/>
      <c r="C25" s="2"/>
      <c r="D25" s="1"/>
      <c r="E25" s="1"/>
      <c r="F25" s="9"/>
      <c r="G25" s="1"/>
      <c r="H25" s="8"/>
      <c r="I25" s="1"/>
      <c r="J25" s="1"/>
    </row>
    <row r="26" spans="2:10" x14ac:dyDescent="0.15">
      <c r="B26" s="1">
        <v>4</v>
      </c>
      <c r="C26" s="27" t="s">
        <v>26</v>
      </c>
      <c r="D26" s="1">
        <f>IF(D9&gt;999,D9,0)</f>
        <v>0</v>
      </c>
      <c r="E26" s="2" t="s">
        <v>5</v>
      </c>
      <c r="F26" s="9">
        <f>IF(D26&lt;999,0,1000)</f>
        <v>0</v>
      </c>
      <c r="G26" s="2" t="s">
        <v>5</v>
      </c>
      <c r="H26" s="8">
        <f>IF(D26=0,0,IF(D17=1,1,D$11))</f>
        <v>0</v>
      </c>
      <c r="I26" s="2" t="s">
        <v>7</v>
      </c>
      <c r="J26" s="9">
        <f>D26*F26*H26</f>
        <v>0</v>
      </c>
    </row>
    <row r="27" spans="2:10" x14ac:dyDescent="0.15">
      <c r="B27" s="1"/>
      <c r="C27" s="1"/>
      <c r="D27" s="1"/>
      <c r="E27" s="1"/>
      <c r="F27" s="9" t="s">
        <v>24</v>
      </c>
      <c r="G27" s="1"/>
      <c r="H27" s="8"/>
      <c r="I27" s="1"/>
      <c r="J27" s="1"/>
    </row>
    <row r="28" spans="2:10" x14ac:dyDescent="0.15">
      <c r="H28" s="30" t="s">
        <v>21</v>
      </c>
      <c r="I28" s="30"/>
      <c r="J28" s="30"/>
    </row>
    <row r="30" spans="2:10" x14ac:dyDescent="0.15">
      <c r="B30" s="14" t="s">
        <v>31</v>
      </c>
      <c r="C30" s="14"/>
      <c r="D30" s="14"/>
      <c r="E30" s="14"/>
      <c r="F30" s="14"/>
      <c r="G30" s="14"/>
      <c r="H30" s="14"/>
      <c r="I30" s="14"/>
      <c r="J30" s="14"/>
    </row>
  </sheetData>
  <mergeCells count="22">
    <mergeCell ref="C17:G17"/>
    <mergeCell ref="H28:J28"/>
    <mergeCell ref="B30:J30"/>
    <mergeCell ref="E11:H11"/>
    <mergeCell ref="I14:N14"/>
    <mergeCell ref="E1:M1"/>
    <mergeCell ref="E2:M2"/>
    <mergeCell ref="E3:M3"/>
    <mergeCell ref="B16:M16"/>
    <mergeCell ref="K12:M12"/>
    <mergeCell ref="K13:M13"/>
    <mergeCell ref="K6:M6"/>
    <mergeCell ref="C6:E6"/>
    <mergeCell ref="B1:D1"/>
    <mergeCell ref="B9:C9"/>
    <mergeCell ref="B11:C11"/>
    <mergeCell ref="K4:L4"/>
    <mergeCell ref="K5:M5"/>
    <mergeCell ref="K7:M7"/>
    <mergeCell ref="K8:M8"/>
    <mergeCell ref="K9:M9"/>
    <mergeCell ref="K11:M1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(有)龍建築設計事務所</dc:creator>
  <cp:lastModifiedBy>(有)龍建築設計事務所</cp:lastModifiedBy>
  <cp:lastPrinted>2017-11-07T00:59:00Z</cp:lastPrinted>
  <dcterms:created xsi:type="dcterms:W3CDTF">2017-11-05T01:40:13Z</dcterms:created>
  <dcterms:modified xsi:type="dcterms:W3CDTF">2017-11-07T01:05:13Z</dcterms:modified>
</cp:coreProperties>
</file>